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bbd9b93aadb1f91/Desktop/pst/2024/LW7 Sutherlin/"/>
    </mc:Choice>
  </mc:AlternateContent>
  <xr:revisionPtr revIDLastSave="5" documentId="8_{9A7A1FA8-67A9-4679-8202-7D19BB9E282B}" xr6:coauthVersionLast="47" xr6:coauthVersionMax="47" xr10:uidLastSave="{CBA0388F-0DA7-409D-B7AD-E1B5CA6265A6}"/>
  <bookViews>
    <workbookView xWindow="-110" yWindow="-110" windowWidth="21820" windowHeight="14020" xr2:uid="{622E3F63-32A9-43B6-9375-53155EA353A5}"/>
  </bookViews>
  <sheets>
    <sheet name="Sutherlin LW#7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17" i="1" l="1"/>
  <c r="AW17" i="1"/>
  <c r="AV17" i="1"/>
  <c r="AU17" i="1"/>
  <c r="N17" i="1"/>
  <c r="M17" i="1"/>
  <c r="L17" i="1"/>
  <c r="I17" i="1" s="1"/>
  <c r="K17" i="1"/>
  <c r="J17" i="1"/>
  <c r="O17" i="1" s="1"/>
  <c r="AX16" i="1"/>
  <c r="AW16" i="1"/>
  <c r="AV16" i="1"/>
  <c r="AU16" i="1"/>
  <c r="O16" i="1"/>
  <c r="E16" i="1" s="1"/>
  <c r="F16" i="1" s="1"/>
  <c r="I16" i="1"/>
  <c r="AX15" i="1"/>
  <c r="AW15" i="1"/>
  <c r="AV15" i="1"/>
  <c r="AU15" i="1"/>
  <c r="N15" i="1"/>
  <c r="M15" i="1"/>
  <c r="I15" i="1" s="1"/>
  <c r="L15" i="1"/>
  <c r="K15" i="1"/>
  <c r="J15" i="1"/>
  <c r="O15" i="1" s="1"/>
  <c r="E15" i="1" s="1"/>
  <c r="F15" i="1" s="1"/>
  <c r="AX14" i="1"/>
  <c r="AW14" i="1"/>
  <c r="AV14" i="1"/>
  <c r="AU14" i="1"/>
  <c r="N14" i="1"/>
  <c r="M14" i="1"/>
  <c r="L14" i="1"/>
  <c r="K14" i="1"/>
  <c r="I14" i="1" s="1"/>
  <c r="J14" i="1"/>
  <c r="O14" i="1" s="1"/>
  <c r="E14" i="1" s="1"/>
  <c r="F14" i="1" s="1"/>
  <c r="AX13" i="1"/>
  <c r="AW13" i="1"/>
  <c r="AV13" i="1"/>
  <c r="AU13" i="1"/>
  <c r="N13" i="1"/>
  <c r="M13" i="1"/>
  <c r="L13" i="1"/>
  <c r="K13" i="1"/>
  <c r="I13" i="1" s="1"/>
  <c r="J13" i="1"/>
  <c r="AX12" i="1"/>
  <c r="AW12" i="1"/>
  <c r="AV12" i="1"/>
  <c r="AU12" i="1"/>
  <c r="N12" i="1"/>
  <c r="M12" i="1"/>
  <c r="L12" i="1"/>
  <c r="I12" i="1" s="1"/>
  <c r="K12" i="1"/>
  <c r="J12" i="1"/>
  <c r="O12" i="1" s="1"/>
  <c r="E12" i="1" s="1"/>
  <c r="F12" i="1" s="1"/>
  <c r="AX11" i="1"/>
  <c r="AW11" i="1"/>
  <c r="AV11" i="1"/>
  <c r="AU11" i="1"/>
  <c r="N11" i="1"/>
  <c r="M11" i="1"/>
  <c r="I11" i="1" s="1"/>
  <c r="L11" i="1"/>
  <c r="K11" i="1"/>
  <c r="J11" i="1"/>
  <c r="O11" i="1" s="1"/>
  <c r="E11" i="1" s="1"/>
  <c r="F11" i="1" s="1"/>
  <c r="AX10" i="1"/>
  <c r="AW10" i="1"/>
  <c r="AV10" i="1"/>
  <c r="AU10" i="1"/>
  <c r="O10" i="1"/>
  <c r="E10" i="1" s="1"/>
  <c r="F10" i="1" s="1"/>
  <c r="I10" i="1"/>
  <c r="AX9" i="1"/>
  <c r="AW9" i="1"/>
  <c r="AV9" i="1"/>
  <c r="AU9" i="1"/>
  <c r="N9" i="1"/>
  <c r="M9" i="1"/>
  <c r="L9" i="1"/>
  <c r="K9" i="1"/>
  <c r="I9" i="1" s="1"/>
  <c r="J9" i="1"/>
  <c r="O9" i="1" s="1"/>
  <c r="E9" i="1" s="1"/>
  <c r="F9" i="1" s="1"/>
  <c r="AX8" i="1"/>
  <c r="AW8" i="1"/>
  <c r="AV8" i="1"/>
  <c r="AU8" i="1"/>
  <c r="N8" i="1"/>
  <c r="M8" i="1"/>
  <c r="L8" i="1"/>
  <c r="K8" i="1"/>
  <c r="I8" i="1" s="1"/>
  <c r="J8" i="1"/>
  <c r="AX7" i="1"/>
  <c r="AW7" i="1"/>
  <c r="AV7" i="1"/>
  <c r="AU7" i="1"/>
  <c r="N7" i="1"/>
  <c r="M7" i="1"/>
  <c r="L7" i="1"/>
  <c r="I7" i="1" s="1"/>
  <c r="K7" i="1"/>
  <c r="J7" i="1"/>
  <c r="O7" i="1" s="1"/>
  <c r="AX6" i="1"/>
  <c r="AW6" i="1"/>
  <c r="AV6" i="1"/>
  <c r="AU6" i="1"/>
  <c r="N6" i="1"/>
  <c r="M6" i="1"/>
  <c r="I6" i="1" s="1"/>
  <c r="L6" i="1"/>
  <c r="K6" i="1"/>
  <c r="J6" i="1"/>
  <c r="O6" i="1" s="1"/>
  <c r="AX5" i="1"/>
  <c r="AW5" i="1"/>
  <c r="AV5" i="1"/>
  <c r="AU5" i="1"/>
  <c r="O5" i="1"/>
  <c r="E5" i="1" s="1"/>
  <c r="F5" i="1" s="1"/>
  <c r="I5" i="1"/>
  <c r="E6" i="1" l="1"/>
  <c r="F6" i="1" s="1"/>
  <c r="E7" i="1"/>
  <c r="F7" i="1" s="1"/>
  <c r="E17" i="1"/>
  <c r="F17" i="1" s="1"/>
  <c r="O8" i="1"/>
  <c r="E8" i="1" s="1"/>
  <c r="F8" i="1" s="1"/>
  <c r="O13" i="1"/>
  <c r="E13" i="1" s="1"/>
  <c r="F13" i="1" s="1"/>
</calcChain>
</file>

<file path=xl/sharedStrings.xml><?xml version="1.0" encoding="utf-8"?>
<sst xmlns="http://schemas.openxmlformats.org/spreadsheetml/2006/main" count="94" uniqueCount="52">
  <si>
    <t>Sutherlin LW#7</t>
  </si>
  <si>
    <t xml:space="preserve">Date </t>
  </si>
  <si>
    <t>Location</t>
  </si>
  <si>
    <t>Sutherlin's, Snohomish, WA</t>
  </si>
  <si>
    <t>Marshal</t>
  </si>
  <si>
    <t>Matt Sutherlin</t>
  </si>
  <si>
    <t>Section 1</t>
  </si>
  <si>
    <t>Section 2</t>
  </si>
  <si>
    <t>Section 3</t>
  </si>
  <si>
    <t>Section 4</t>
  </si>
  <si>
    <t>Section 5</t>
  </si>
  <si>
    <t>Section 6</t>
  </si>
  <si>
    <t>Section 7</t>
  </si>
  <si>
    <t>Section 8</t>
  </si>
  <si>
    <t>Section 9</t>
  </si>
  <si>
    <t>Section 10</t>
  </si>
  <si>
    <t>Sum</t>
  </si>
  <si>
    <t>Best</t>
  </si>
  <si>
    <t>Place</t>
  </si>
  <si>
    <t>Class</t>
  </si>
  <si>
    <t>Name</t>
  </si>
  <si>
    <t>Member</t>
  </si>
  <si>
    <t>Points</t>
  </si>
  <si>
    <t>Cleans</t>
  </si>
  <si>
    <t>PST Place</t>
  </si>
  <si>
    <t>Calculated points</t>
  </si>
  <si>
    <t># 0s</t>
  </si>
  <si>
    <t># 1s</t>
  </si>
  <si>
    <t># 2s</t>
  </si>
  <si>
    <t># 3s</t>
  </si>
  <si>
    <t># 5s</t>
  </si>
  <si>
    <t>total # of points</t>
  </si>
  <si>
    <t>Loop 1</t>
  </si>
  <si>
    <t>Loop 2</t>
  </si>
  <si>
    <t>Loop 3</t>
  </si>
  <si>
    <t>Virtual Loop</t>
  </si>
  <si>
    <t>Little Wheels B</t>
  </si>
  <si>
    <t>Taylor Ross-Washington</t>
  </si>
  <si>
    <t>Stephanie Clough</t>
  </si>
  <si>
    <t>Malcolm McIntyre</t>
  </si>
  <si>
    <t>Dean Spencer</t>
  </si>
  <si>
    <t>Cindy Sutherlin</t>
  </si>
  <si>
    <t>Taneum Edwards</t>
  </si>
  <si>
    <t>Theo Spencer</t>
  </si>
  <si>
    <t>Colson Keezer</t>
  </si>
  <si>
    <t>DNF</t>
  </si>
  <si>
    <t>Logan Ross-Washington</t>
  </si>
  <si>
    <t>Little Wheels A</t>
  </si>
  <si>
    <t>Callen Keezer</t>
  </si>
  <si>
    <t>Vera Spencer</t>
  </si>
  <si>
    <t>Chuck Jones</t>
  </si>
  <si>
    <t>Beau 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</si>
</sst>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b/>
      <sz val="14"/>
      <color rgb="FF222222"/>
      <name val="Google Sans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E1B3"/>
        <bgColor indexed="64"/>
      </patternFill>
    </fill>
    <fill>
      <patternFill patternType="solid">
        <fgColor rgb="FFF9F0D9"/>
        <bgColor indexed="64"/>
      </patternFill>
    </fill>
    <fill>
      <patternFill patternType="solid">
        <fgColor rgb="FFA8DDC7"/>
        <bgColor indexed="64"/>
      </patternFill>
    </fill>
    <fill>
      <patternFill patternType="solid">
        <fgColor rgb="FFD2EEE2"/>
        <bgColor indexed="64"/>
      </patternFill>
    </fill>
  </fills>
  <borders count="16">
    <border>
      <left/>
      <right/>
      <top/>
      <bottom/>
      <diagonal/>
    </border>
    <border>
      <left style="medium">
        <color theme="0" tint="-0.499984740745262"/>
      </left>
      <right style="medium">
        <color rgb="FFCCCCCC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rgb="FFCCCCCC"/>
      </left>
      <right style="medium">
        <color rgb="FFCCCCCC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rgb="FFCCCCCC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4" tint="0.39997558519241921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0" borderId="4" xfId="0" applyFont="1" applyBorder="1"/>
    <xf numFmtId="14" fontId="2" fillId="0" borderId="4" xfId="0" applyNumberFormat="1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>
      <alignment vertical="center"/>
    </xf>
    <xf numFmtId="0" fontId="2" fillId="0" borderId="9" xfId="0" applyFont="1" applyBorder="1" applyAlignment="1">
      <alignment wrapText="1"/>
    </xf>
    <xf numFmtId="0" fontId="2" fillId="0" borderId="10" xfId="0" applyFont="1" applyBorder="1"/>
    <xf numFmtId="0" fontId="2" fillId="0" borderId="11" xfId="0" applyFont="1" applyBorder="1"/>
    <xf numFmtId="0" fontId="2" fillId="0" borderId="9" xfId="0" applyFont="1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4" fillId="0" borderId="15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0" fillId="0" borderId="15" xfId="0" applyBorder="1"/>
    <xf numFmtId="0" fontId="4" fillId="0" borderId="15" xfId="0" applyFont="1" applyBorder="1" applyAlignment="1">
      <alignment horizontal="center" textRotation="90" wrapText="1"/>
    </xf>
    <xf numFmtId="0" fontId="0" fillId="3" borderId="15" xfId="0" applyFill="1" applyBorder="1"/>
    <xf numFmtId="0" fontId="0" fillId="4" borderId="15" xfId="0" applyFill="1" applyBorder="1"/>
    <xf numFmtId="0" fontId="0" fillId="3" borderId="0" xfId="0" applyFill="1"/>
    <xf numFmtId="0" fontId="0" fillId="5" borderId="15" xfId="0" applyFill="1" applyBorder="1"/>
    <xf numFmtId="0" fontId="0" fillId="6" borderId="1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ebbd9b93aadb1f91/Desktop/pst/2024/general/pst%20trials%202024%20unprotect%20(11).xlsm" TargetMode="External"/><Relationship Id="rId1" Type="http://schemas.openxmlformats.org/officeDocument/2006/relationships/externalLinkPath" Target="/ebbd9b93aadb1f91/Desktop/pst/2024/general/pst%20trials%202024%20unprotect%20(1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ason Opener PST#1"/>
      <sheetName val="April Fools PST#2 LW#1"/>
      <sheetName val="Thompson Classic PST3 LW2 NMA1"/>
      <sheetName val="Rock Ranch PST#4 LW#3 NMA#2"/>
      <sheetName val="Marymount Classic #"/>
      <sheetName val="Friendship PST#5 NMA#3"/>
      <sheetName val="Spencer LW#4"/>
      <sheetName val="Big Rock PST#6 LW#5"/>
      <sheetName val="Tomahawk PST#7 LW#6"/>
      <sheetName val="Tomahawk PST#8 "/>
      <sheetName val="Sutherlin LW#7"/>
      <sheetName val="Sheet3"/>
      <sheetName val="NMA1"/>
      <sheetName val="season standing"/>
      <sheetName val="Sheet4"/>
      <sheetName val="Sheet1"/>
      <sheetName val="test"/>
      <sheetName val="Sheet2"/>
      <sheetName val="place points"/>
      <sheetName val="class names old"/>
      <sheetName val="class names"/>
    </sheetNames>
    <definedNames>
      <definedName name="AddPlaceValues"/>
      <definedName name="ShowCardFormClick"/>
      <definedName name="ShowLoopCardFormClick"/>
      <definedName name="SortClassName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F9449-B2D9-43A1-8F37-32ACB05C1ACE}">
  <sheetPr codeName="Sheet20"/>
  <dimension ref="A1:AX17"/>
  <sheetViews>
    <sheetView tabSelected="1" zoomScale="90" zoomScaleNormal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22" sqref="C22"/>
    </sheetView>
  </sheetViews>
  <sheetFormatPr defaultRowHeight="14.6"/>
  <cols>
    <col min="1" max="1" width="7.07421875" customWidth="1"/>
    <col min="2" max="2" width="15.69140625" customWidth="1"/>
    <col min="3" max="3" width="22.3046875" customWidth="1"/>
    <col min="5" max="5" width="8.23046875" customWidth="1"/>
    <col min="6" max="6" width="8.69140625" customWidth="1"/>
    <col min="8" max="8" width="7.07421875" customWidth="1"/>
    <col min="9" max="9" width="5.53515625" customWidth="1"/>
    <col min="10" max="14" width="5" customWidth="1"/>
    <col min="15" max="15" width="6.07421875" customWidth="1"/>
    <col min="16" max="16" width="3.23046875" customWidth="1"/>
    <col min="17" max="46" width="4.3046875" customWidth="1"/>
    <col min="47" max="47" width="4.3828125" customWidth="1"/>
    <col min="48" max="48" width="4.3046875" customWidth="1"/>
    <col min="49" max="49" width="6" customWidth="1"/>
    <col min="50" max="50" width="7.53515625" customWidth="1"/>
  </cols>
  <sheetData>
    <row r="1" spans="1:50" ht="18" thickBot="1">
      <c r="A1" s="1" t="s">
        <v>0</v>
      </c>
      <c r="B1" s="2"/>
      <c r="C1" s="3"/>
      <c r="D1" s="4"/>
      <c r="E1" s="4"/>
      <c r="F1" s="5" t="s">
        <v>1</v>
      </c>
      <c r="G1" s="6">
        <v>45556</v>
      </c>
      <c r="H1" s="4"/>
    </row>
    <row r="2" spans="1:50" ht="18" thickBot="1">
      <c r="A2" s="1" t="s">
        <v>2</v>
      </c>
      <c r="B2" s="7"/>
      <c r="C2" s="8" t="s">
        <v>3</v>
      </c>
      <c r="D2" s="9"/>
      <c r="E2" s="9"/>
      <c r="F2" s="9"/>
      <c r="G2" s="9"/>
      <c r="H2" s="10"/>
    </row>
    <row r="3" spans="1:50" ht="17.600000000000001">
      <c r="A3" s="11" t="s">
        <v>4</v>
      </c>
      <c r="B3" s="12"/>
      <c r="C3" s="13" t="s">
        <v>5</v>
      </c>
      <c r="D3" s="14"/>
      <c r="E3" s="15"/>
      <c r="F3" s="16"/>
      <c r="G3" s="16"/>
      <c r="H3" s="16"/>
      <c r="Q3" s="17" t="s">
        <v>6</v>
      </c>
      <c r="R3" s="18"/>
      <c r="S3" s="19"/>
      <c r="T3" s="17" t="s">
        <v>7</v>
      </c>
      <c r="U3" s="18"/>
      <c r="V3" s="19"/>
      <c r="W3" s="17" t="s">
        <v>8</v>
      </c>
      <c r="X3" s="18"/>
      <c r="Y3" s="19"/>
      <c r="Z3" s="17" t="s">
        <v>9</v>
      </c>
      <c r="AA3" s="18"/>
      <c r="AB3" s="19"/>
      <c r="AC3" s="17" t="s">
        <v>10</v>
      </c>
      <c r="AD3" s="18"/>
      <c r="AE3" s="19"/>
      <c r="AF3" s="17" t="s">
        <v>11</v>
      </c>
      <c r="AG3" s="18"/>
      <c r="AH3" s="19"/>
      <c r="AI3" s="17" t="s">
        <v>12</v>
      </c>
      <c r="AJ3" s="18"/>
      <c r="AK3" s="19"/>
      <c r="AL3" s="17" t="s">
        <v>13</v>
      </c>
      <c r="AM3" s="18"/>
      <c r="AN3" s="19"/>
      <c r="AO3" s="17" t="s">
        <v>14</v>
      </c>
      <c r="AP3" s="18"/>
      <c r="AQ3" s="19"/>
      <c r="AR3" s="17" t="s">
        <v>15</v>
      </c>
      <c r="AS3" s="18"/>
      <c r="AT3" s="19"/>
      <c r="AU3" s="20" t="s">
        <v>16</v>
      </c>
      <c r="AV3" s="20"/>
      <c r="AW3" s="20"/>
      <c r="AX3" s="21" t="s">
        <v>17</v>
      </c>
    </row>
    <row r="4" spans="1:50" ht="53.05" customHeight="1">
      <c r="A4" s="22" t="s">
        <v>18</v>
      </c>
      <c r="B4" s="22" t="s">
        <v>19</v>
      </c>
      <c r="C4" s="22" t="s">
        <v>20</v>
      </c>
      <c r="D4" s="22" t="s">
        <v>21</v>
      </c>
      <c r="E4" s="22" t="s">
        <v>22</v>
      </c>
      <c r="F4" s="22" t="s">
        <v>23</v>
      </c>
      <c r="G4" s="22" t="s">
        <v>4</v>
      </c>
      <c r="H4" s="22" t="s">
        <v>24</v>
      </c>
      <c r="I4" s="23" t="s">
        <v>25</v>
      </c>
      <c r="J4" s="22" t="s">
        <v>26</v>
      </c>
      <c r="K4" s="22" t="s">
        <v>27</v>
      </c>
      <c r="L4" s="22" t="s">
        <v>28</v>
      </c>
      <c r="M4" s="22" t="s">
        <v>29</v>
      </c>
      <c r="N4" s="22" t="s">
        <v>30</v>
      </c>
      <c r="O4" s="23" t="s">
        <v>31</v>
      </c>
      <c r="P4" s="24"/>
      <c r="Q4" s="25" t="s">
        <v>32</v>
      </c>
      <c r="R4" s="25" t="s">
        <v>33</v>
      </c>
      <c r="S4" s="25" t="s">
        <v>34</v>
      </c>
      <c r="T4" s="25" t="s">
        <v>32</v>
      </c>
      <c r="U4" s="25" t="s">
        <v>33</v>
      </c>
      <c r="V4" s="25" t="s">
        <v>34</v>
      </c>
      <c r="W4" s="25" t="s">
        <v>32</v>
      </c>
      <c r="X4" s="25" t="s">
        <v>33</v>
      </c>
      <c r="Y4" s="25" t="s">
        <v>34</v>
      </c>
      <c r="Z4" s="25" t="s">
        <v>32</v>
      </c>
      <c r="AA4" s="25" t="s">
        <v>33</v>
      </c>
      <c r="AB4" s="25" t="s">
        <v>34</v>
      </c>
      <c r="AC4" s="25" t="s">
        <v>32</v>
      </c>
      <c r="AD4" s="25" t="s">
        <v>33</v>
      </c>
      <c r="AE4" s="25" t="s">
        <v>34</v>
      </c>
      <c r="AF4" s="25" t="s">
        <v>32</v>
      </c>
      <c r="AG4" s="25" t="s">
        <v>33</v>
      </c>
      <c r="AH4" s="25" t="s">
        <v>34</v>
      </c>
      <c r="AI4" s="25" t="s">
        <v>32</v>
      </c>
      <c r="AJ4" s="25" t="s">
        <v>33</v>
      </c>
      <c r="AK4" s="25" t="s">
        <v>34</v>
      </c>
      <c r="AL4" s="25" t="s">
        <v>32</v>
      </c>
      <c r="AM4" s="25" t="s">
        <v>33</v>
      </c>
      <c r="AN4" s="25" t="s">
        <v>34</v>
      </c>
      <c r="AO4" s="25" t="s">
        <v>32</v>
      </c>
      <c r="AP4" s="25" t="s">
        <v>33</v>
      </c>
      <c r="AQ4" s="25" t="s">
        <v>34</v>
      </c>
      <c r="AR4" s="25" t="s">
        <v>32</v>
      </c>
      <c r="AS4" s="25" t="s">
        <v>33</v>
      </c>
      <c r="AT4" s="25" t="s">
        <v>34</v>
      </c>
      <c r="AU4" s="25" t="s">
        <v>32</v>
      </c>
      <c r="AV4" s="25" t="s">
        <v>33</v>
      </c>
      <c r="AW4" s="25" t="s">
        <v>34</v>
      </c>
      <c r="AX4" s="25" t="s">
        <v>35</v>
      </c>
    </row>
    <row r="5" spans="1:50">
      <c r="A5" s="26">
        <v>1</v>
      </c>
      <c r="B5" s="26" t="s">
        <v>36</v>
      </c>
      <c r="C5" s="26" t="s">
        <v>37</v>
      </c>
      <c r="D5" s="26" t="b">
        <v>1</v>
      </c>
      <c r="E5" s="26">
        <f>IF(O5=0,"DNS",IF(O5&lt;15,"DNF",I5))</f>
        <v>20</v>
      </c>
      <c r="F5" s="26">
        <f>IF(ISNUMBER(E5),J5,"")</f>
        <v>7</v>
      </c>
      <c r="G5" s="26" t="b">
        <v>0</v>
      </c>
      <c r="H5" s="26">
        <v>1</v>
      </c>
      <c r="I5" s="26">
        <f>K5+L5*2+M5*3+N5*5</f>
        <v>20</v>
      </c>
      <c r="J5" s="26">
        <v>7</v>
      </c>
      <c r="K5" s="26">
        <v>2</v>
      </c>
      <c r="L5" s="26">
        <v>0</v>
      </c>
      <c r="M5" s="26">
        <v>6</v>
      </c>
      <c r="N5" s="26">
        <v>0</v>
      </c>
      <c r="O5" s="26">
        <f>SUM(J5:N5)</f>
        <v>15</v>
      </c>
      <c r="P5" s="26"/>
      <c r="Q5" s="26">
        <v>0</v>
      </c>
      <c r="R5" s="26">
        <v>0</v>
      </c>
      <c r="S5" s="26">
        <v>0</v>
      </c>
      <c r="T5" s="26">
        <v>1</v>
      </c>
      <c r="U5" s="26">
        <v>0</v>
      </c>
      <c r="V5" s="26">
        <v>0</v>
      </c>
      <c r="W5" s="26">
        <v>1</v>
      </c>
      <c r="X5" s="26">
        <v>0</v>
      </c>
      <c r="Y5" s="26">
        <v>0</v>
      </c>
      <c r="Z5" s="26">
        <v>3</v>
      </c>
      <c r="AA5" s="26">
        <v>3</v>
      </c>
      <c r="AB5" s="26">
        <v>3</v>
      </c>
      <c r="AC5" s="26">
        <v>3</v>
      </c>
      <c r="AD5" s="26">
        <v>3</v>
      </c>
      <c r="AE5" s="26">
        <v>3</v>
      </c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>
        <f t="shared" ref="AU5:AW7" si="0">Q5+T5+W5+Z5+AC5+AF5+AI5+AL5+AO5+AR5</f>
        <v>8</v>
      </c>
      <c r="AV5" s="26">
        <f t="shared" si="0"/>
        <v>6</v>
      </c>
      <c r="AW5" s="26">
        <f t="shared" si="0"/>
        <v>6</v>
      </c>
      <c r="AX5" s="26">
        <f t="shared" ref="AX5:AX7" si="1">MIN(Q5:S5)+MIN(T5:V5)+MIN(W5:Y5)+MIN(Z5:AB5)+MIN(AC5:AE5)+MIN(AF5:AH5)+MIN(AI5:AK5)+MIN(AL5:AN5)+MIN(AO5:AQ5)+MIN(AR5:AT5)</f>
        <v>6</v>
      </c>
    </row>
    <row r="6" spans="1:50">
      <c r="A6" s="27">
        <v>2</v>
      </c>
      <c r="B6" s="27" t="s">
        <v>36</v>
      </c>
      <c r="C6" s="27" t="s">
        <v>38</v>
      </c>
      <c r="D6" s="27" t="b">
        <v>0</v>
      </c>
      <c r="E6" s="27">
        <f>IF(O6=0,"DNS",IF(O6&lt;15,"DNF",I6))</f>
        <v>23</v>
      </c>
      <c r="F6" s="27">
        <f>IF(ISNUMBER(E6),J6,"")</f>
        <v>9</v>
      </c>
      <c r="G6" s="27" t="b">
        <v>0</v>
      </c>
      <c r="H6" s="27">
        <v>2</v>
      </c>
      <c r="I6" s="27">
        <f>K6+L6*2+M6*3+N6*5</f>
        <v>23</v>
      </c>
      <c r="J6" s="27">
        <f>COUNTIF($Q6:$AT6,0)</f>
        <v>9</v>
      </c>
      <c r="K6" s="27">
        <f>COUNTIF($Q6:$AT6,1)</f>
        <v>1</v>
      </c>
      <c r="L6" s="27">
        <f>COUNTIF($Q6:$AT6,2)</f>
        <v>1</v>
      </c>
      <c r="M6" s="27">
        <f>COUNTIF($Q6:$AT6,3)</f>
        <v>0</v>
      </c>
      <c r="N6" s="27">
        <f>COUNTIF($Q6:$AT6,5)</f>
        <v>4</v>
      </c>
      <c r="O6" s="27">
        <f>SUM(J6:N6)</f>
        <v>15</v>
      </c>
      <c r="P6" s="27"/>
      <c r="Q6" s="27">
        <v>0</v>
      </c>
      <c r="R6" s="27">
        <v>0</v>
      </c>
      <c r="S6" s="27">
        <v>0</v>
      </c>
      <c r="T6" s="27">
        <v>2</v>
      </c>
      <c r="U6" s="27">
        <v>0</v>
      </c>
      <c r="V6" s="27">
        <v>0</v>
      </c>
      <c r="W6" s="27">
        <v>5</v>
      </c>
      <c r="X6" s="27">
        <v>0</v>
      </c>
      <c r="Y6" s="27">
        <v>0</v>
      </c>
      <c r="Z6" s="27">
        <v>5</v>
      </c>
      <c r="AA6" s="27">
        <v>5</v>
      </c>
      <c r="AB6" s="27">
        <v>5</v>
      </c>
      <c r="AC6" s="27">
        <v>1</v>
      </c>
      <c r="AD6" s="27">
        <v>0</v>
      </c>
      <c r="AE6" s="27">
        <v>0</v>
      </c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>
        <f t="shared" si="0"/>
        <v>13</v>
      </c>
      <c r="AV6" s="27">
        <f t="shared" si="0"/>
        <v>5</v>
      </c>
      <c r="AW6" s="27">
        <f t="shared" si="0"/>
        <v>5</v>
      </c>
      <c r="AX6" s="27">
        <f t="shared" si="1"/>
        <v>5</v>
      </c>
    </row>
    <row r="7" spans="1:50">
      <c r="A7" s="26">
        <v>3</v>
      </c>
      <c r="B7" s="26" t="s">
        <v>36</v>
      </c>
      <c r="C7" s="26" t="s">
        <v>39</v>
      </c>
      <c r="D7" s="26" t="b">
        <v>1</v>
      </c>
      <c r="E7" s="26">
        <f>IF(O7=0,"DNS",IF(O7&lt;15,"DNF",I7))</f>
        <v>24</v>
      </c>
      <c r="F7" s="26">
        <f>IF(ISNUMBER(E7),J7,"")</f>
        <v>7</v>
      </c>
      <c r="G7" s="26" t="b">
        <v>0</v>
      </c>
      <c r="H7" s="26">
        <v>3</v>
      </c>
      <c r="I7" s="26">
        <f>K7+L7*2+M7*3+N7*5</f>
        <v>24</v>
      </c>
      <c r="J7" s="26">
        <f>COUNTIF($Q7:$AT7,0)</f>
        <v>7</v>
      </c>
      <c r="K7" s="26">
        <f>COUNTIF($Q7:$AT7,1)</f>
        <v>2</v>
      </c>
      <c r="L7" s="26">
        <f>COUNTIF($Q7:$AT7,2)</f>
        <v>0</v>
      </c>
      <c r="M7" s="26">
        <f>COUNTIF($Q7:$AT7,3)</f>
        <v>4</v>
      </c>
      <c r="N7" s="26">
        <f>COUNTIF($Q7:$AT7,5)</f>
        <v>2</v>
      </c>
      <c r="O7" s="26">
        <f>SUM(J7:N7)</f>
        <v>15</v>
      </c>
      <c r="P7" s="26"/>
      <c r="Q7" s="26">
        <v>0</v>
      </c>
      <c r="R7" s="26">
        <v>0</v>
      </c>
      <c r="S7" s="26">
        <v>0</v>
      </c>
      <c r="T7" s="26">
        <v>1</v>
      </c>
      <c r="U7" s="26">
        <v>0</v>
      </c>
      <c r="V7" s="26">
        <v>0</v>
      </c>
      <c r="W7" s="26">
        <v>0</v>
      </c>
      <c r="X7" s="26">
        <v>0</v>
      </c>
      <c r="Y7" s="26">
        <v>1</v>
      </c>
      <c r="Z7" s="26">
        <v>3</v>
      </c>
      <c r="AA7" s="26">
        <v>3</v>
      </c>
      <c r="AB7" s="26">
        <v>3</v>
      </c>
      <c r="AC7" s="26">
        <v>5</v>
      </c>
      <c r="AD7" s="26">
        <v>5</v>
      </c>
      <c r="AE7" s="26">
        <v>3</v>
      </c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>
        <f t="shared" si="0"/>
        <v>9</v>
      </c>
      <c r="AV7" s="26">
        <f t="shared" si="0"/>
        <v>8</v>
      </c>
      <c r="AW7" s="26">
        <f t="shared" si="0"/>
        <v>7</v>
      </c>
      <c r="AX7" s="26">
        <f t="shared" si="1"/>
        <v>6</v>
      </c>
    </row>
    <row r="8" spans="1:50">
      <c r="A8" s="27">
        <v>4</v>
      </c>
      <c r="B8" s="27" t="s">
        <v>36</v>
      </c>
      <c r="C8" s="27" t="s">
        <v>40</v>
      </c>
      <c r="D8" s="27" t="b">
        <v>0</v>
      </c>
      <c r="E8" s="27">
        <f>IF(O8=0,"DNS",IF(O8&lt;15,"DNF",I8))</f>
        <v>25</v>
      </c>
      <c r="F8" s="27">
        <f>IF(ISNUMBER(E8),J8,"")</f>
        <v>6</v>
      </c>
      <c r="G8" s="27" t="b">
        <v>0</v>
      </c>
      <c r="H8" s="27">
        <v>4</v>
      </c>
      <c r="I8" s="27">
        <f>K8+L8*2+M8*3+N8*5</f>
        <v>25</v>
      </c>
      <c r="J8" s="27">
        <f>COUNTIF($Q8:$AT8,0)</f>
        <v>6</v>
      </c>
      <c r="K8" s="27">
        <f>COUNTIF($Q8:$AT8,1)</f>
        <v>3</v>
      </c>
      <c r="L8" s="27">
        <f>COUNTIF($Q8:$AT8,2)</f>
        <v>0</v>
      </c>
      <c r="M8" s="27">
        <f>COUNTIF($Q8:$AT8,3)</f>
        <v>4</v>
      </c>
      <c r="N8" s="27">
        <f>COUNTIF($Q8:$AT8,5)</f>
        <v>2</v>
      </c>
      <c r="O8" s="27">
        <f>SUM(J8:N8)</f>
        <v>15</v>
      </c>
      <c r="P8" s="27"/>
      <c r="Q8" s="27">
        <v>0</v>
      </c>
      <c r="R8" s="27">
        <v>0</v>
      </c>
      <c r="S8" s="27">
        <v>1</v>
      </c>
      <c r="T8" s="27">
        <v>0</v>
      </c>
      <c r="U8" s="27">
        <v>0</v>
      </c>
      <c r="V8" s="27">
        <v>0</v>
      </c>
      <c r="W8" s="27">
        <v>0</v>
      </c>
      <c r="X8" s="27">
        <v>1</v>
      </c>
      <c r="Y8" s="27">
        <v>5</v>
      </c>
      <c r="Z8" s="27">
        <v>3</v>
      </c>
      <c r="AA8" s="27">
        <v>5</v>
      </c>
      <c r="AB8" s="27">
        <v>1</v>
      </c>
      <c r="AC8" s="27">
        <v>3</v>
      </c>
      <c r="AD8" s="27">
        <v>3</v>
      </c>
      <c r="AE8" s="27">
        <v>3</v>
      </c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>
        <f>Q8+T8+W8+Z8+AC8+AF8+AI8+AL8+AO8+AR8</f>
        <v>6</v>
      </c>
      <c r="AV8" s="27">
        <f>R8+U8+X8+AA8+AD8+AG8+AJ8+AM8+AP8+AS8</f>
        <v>9</v>
      </c>
      <c r="AW8" s="27">
        <f>S8+V8+Y8+AB8+AE8+AH8+AK8+AN8+AQ8+AT8</f>
        <v>10</v>
      </c>
      <c r="AX8" s="27">
        <f>MIN(Q8:S8)+MIN(T8:V8)+MIN(W8:Y8)+MIN(Z8:AB8)+MIN(AC8:AE8)+MIN(AF8:AH8)+MIN(AI8:AK8)+MIN(AL8:AN8)+MIN(AO8:AQ8)+MIN(AR8:AT8)</f>
        <v>4</v>
      </c>
    </row>
    <row r="9" spans="1:50">
      <c r="A9" s="26">
        <v>5</v>
      </c>
      <c r="B9" s="26" t="s">
        <v>36</v>
      </c>
      <c r="C9" s="26" t="s">
        <v>41</v>
      </c>
      <c r="D9" s="26" t="b">
        <v>1</v>
      </c>
      <c r="E9" s="26">
        <f>IF(O9=0,"DNS",IF(O9&lt;15,"DNF",I9))</f>
        <v>32</v>
      </c>
      <c r="F9" s="26">
        <f>IF(ISNUMBER(E9),J9,"")</f>
        <v>4</v>
      </c>
      <c r="G9" s="26" t="b">
        <v>0</v>
      </c>
      <c r="H9" s="26">
        <v>5</v>
      </c>
      <c r="I9" s="26">
        <f>K9+L9*2+M9*3+N9*5</f>
        <v>32</v>
      </c>
      <c r="J9" s="26">
        <f>COUNTIF($Q9:$AT9,0)</f>
        <v>4</v>
      </c>
      <c r="K9" s="26">
        <f>COUNTIF($Q9:$AT9,1)</f>
        <v>2</v>
      </c>
      <c r="L9" s="26">
        <f>COUNTIF($Q9:$AT9,2)</f>
        <v>1</v>
      </c>
      <c r="M9" s="26">
        <f>COUNTIF($Q9:$AT9,3)</f>
        <v>6</v>
      </c>
      <c r="N9" s="26">
        <f>COUNTIF($Q9:$AT9,5)</f>
        <v>2</v>
      </c>
      <c r="O9" s="26">
        <f>SUM(J9:N9)</f>
        <v>15</v>
      </c>
      <c r="P9" s="26"/>
      <c r="Q9" s="26">
        <v>5</v>
      </c>
      <c r="R9" s="26">
        <v>5</v>
      </c>
      <c r="S9" s="26">
        <v>0</v>
      </c>
      <c r="T9" s="26">
        <v>1</v>
      </c>
      <c r="U9" s="26">
        <v>0</v>
      </c>
      <c r="V9" s="26">
        <v>0</v>
      </c>
      <c r="W9" s="26">
        <v>2</v>
      </c>
      <c r="X9" s="26">
        <v>1</v>
      </c>
      <c r="Y9" s="26">
        <v>0</v>
      </c>
      <c r="Z9" s="26">
        <v>3</v>
      </c>
      <c r="AA9" s="26">
        <v>3</v>
      </c>
      <c r="AB9" s="26">
        <v>3</v>
      </c>
      <c r="AC9" s="26">
        <v>3</v>
      </c>
      <c r="AD9" s="26">
        <v>3</v>
      </c>
      <c r="AE9" s="26">
        <v>3</v>
      </c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>
        <f>Q9+T9+W9+Z9+AC9+AF9+AI9+AL9+AO9+AR9</f>
        <v>14</v>
      </c>
      <c r="AV9" s="26">
        <f>R9+U9+X9+AA9+AD9+AG9+AJ9+AM9+AP9+AS9</f>
        <v>12</v>
      </c>
      <c r="AW9" s="26">
        <f>S9+V9+Y9+AB9+AE9+AH9+AK9+AN9+AQ9+AT9</f>
        <v>6</v>
      </c>
      <c r="AX9" s="26">
        <f>MIN(Q9:S9)+MIN(T9:V9)+MIN(W9:Y9)+MIN(Z9:AB9)+MIN(AC9:AE9)+MIN(AF9:AH9)+MIN(AI9:AK9)+MIN(AL9:AN9)+MIN(AO9:AQ9)+MIN(AR9:AT9)</f>
        <v>6</v>
      </c>
    </row>
    <row r="10" spans="1:50">
      <c r="A10" s="27">
        <v>6</v>
      </c>
      <c r="B10" s="27" t="s">
        <v>36</v>
      </c>
      <c r="C10" s="27" t="s">
        <v>51</v>
      </c>
      <c r="D10" s="27" t="b">
        <v>0</v>
      </c>
      <c r="E10" s="27">
        <f>IF(O10=0,"DNS",IF(O10&lt;15,"DNF",I10))</f>
        <v>35</v>
      </c>
      <c r="F10" s="27">
        <f>IF(ISNUMBER(E10),J10,"")</f>
        <v>3</v>
      </c>
      <c r="G10" s="27" t="b">
        <v>0</v>
      </c>
      <c r="H10" s="27">
        <v>6</v>
      </c>
      <c r="I10" s="27">
        <f>K10+L10*2+M10*3+N10*5</f>
        <v>35</v>
      </c>
      <c r="J10" s="27">
        <v>3</v>
      </c>
      <c r="K10" s="27">
        <v>4</v>
      </c>
      <c r="L10" s="27">
        <v>1</v>
      </c>
      <c r="M10" s="27">
        <v>3</v>
      </c>
      <c r="N10" s="27">
        <v>4</v>
      </c>
      <c r="O10" s="27">
        <f>SUM(J10:N10)</f>
        <v>15</v>
      </c>
      <c r="P10" s="27"/>
      <c r="Q10" s="27">
        <v>0</v>
      </c>
      <c r="R10" s="27">
        <v>5</v>
      </c>
      <c r="S10" s="27">
        <v>0</v>
      </c>
      <c r="T10" s="27">
        <v>2</v>
      </c>
      <c r="U10" s="27">
        <v>0</v>
      </c>
      <c r="V10" s="27">
        <v>5</v>
      </c>
      <c r="W10" s="27">
        <v>5</v>
      </c>
      <c r="X10" s="27">
        <v>5</v>
      </c>
      <c r="Y10" s="27">
        <v>1</v>
      </c>
      <c r="Z10" s="27">
        <v>3</v>
      </c>
      <c r="AA10" s="27">
        <v>3</v>
      </c>
      <c r="AB10" s="27">
        <v>3</v>
      </c>
      <c r="AC10" s="27">
        <v>1</v>
      </c>
      <c r="AD10" s="27">
        <v>1</v>
      </c>
      <c r="AE10" s="27">
        <v>1</v>
      </c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>
        <f>Q10+T10+W10+Z10+AC10+AF10+AI10+AL10+AO10+AR10</f>
        <v>11</v>
      </c>
      <c r="AV10" s="27">
        <f>R10+U10+X10+AA10+AD10+AG10+AJ10+AM10+AP10+AS10</f>
        <v>14</v>
      </c>
      <c r="AW10" s="27">
        <f>S10+V10+Y10+AB10+AE10+AH10+AK10+AN10+AQ10+AT10</f>
        <v>10</v>
      </c>
      <c r="AX10" s="27">
        <f>MIN(Q10:S10)+MIN(T10:V10)+MIN(W10:Y10)+MIN(Z10:AB10)+MIN(AC10:AE10)+MIN(AF10:AH10)+MIN(AI10:AK10)+MIN(AL10:AN10)+MIN(AO10:AQ10)+MIN(AR10:AT10)</f>
        <v>5</v>
      </c>
    </row>
    <row r="11" spans="1:50">
      <c r="A11" s="28">
        <v>7</v>
      </c>
      <c r="B11" s="26" t="s">
        <v>36</v>
      </c>
      <c r="C11" s="28" t="s">
        <v>42</v>
      </c>
      <c r="D11" s="26" t="b">
        <v>0</v>
      </c>
      <c r="E11" s="26">
        <f>IF(O11=0,"DNS",IF(O11&lt;15,"DNF",I11))</f>
        <v>51</v>
      </c>
      <c r="F11" s="26">
        <f>IF(ISNUMBER(E11),J11,"")</f>
        <v>0</v>
      </c>
      <c r="G11" s="26" t="b">
        <v>0</v>
      </c>
      <c r="H11" s="28">
        <v>7</v>
      </c>
      <c r="I11" s="26">
        <f>K11+L11*2+M11*3+N11*5</f>
        <v>51</v>
      </c>
      <c r="J11" s="26">
        <f>COUNTIF($Q11:$AT11,0)</f>
        <v>0</v>
      </c>
      <c r="K11" s="26">
        <f>COUNTIF($Q11:$AT11,1)</f>
        <v>1</v>
      </c>
      <c r="L11" s="26">
        <f>COUNTIF($Q11:$AT11,2)</f>
        <v>0</v>
      </c>
      <c r="M11" s="26">
        <f>COUNTIF($Q11:$AT11,3)</f>
        <v>10</v>
      </c>
      <c r="N11" s="26">
        <f>COUNTIF($Q11:$AT11,5)</f>
        <v>4</v>
      </c>
      <c r="O11" s="26">
        <f>SUM(J11:N11)</f>
        <v>15</v>
      </c>
      <c r="P11" s="28"/>
      <c r="Q11" s="28">
        <v>3</v>
      </c>
      <c r="R11" s="28">
        <v>3</v>
      </c>
      <c r="S11" s="28">
        <v>3</v>
      </c>
      <c r="T11" s="28">
        <v>3</v>
      </c>
      <c r="U11" s="28">
        <v>3</v>
      </c>
      <c r="V11" s="28">
        <v>3</v>
      </c>
      <c r="W11" s="28">
        <v>3</v>
      </c>
      <c r="X11" s="28">
        <v>1</v>
      </c>
      <c r="Y11" s="28">
        <v>3</v>
      </c>
      <c r="Z11" s="28">
        <v>5</v>
      </c>
      <c r="AA11" s="28">
        <v>5</v>
      </c>
      <c r="AB11" s="28">
        <v>5</v>
      </c>
      <c r="AC11" s="28">
        <v>3</v>
      </c>
      <c r="AD11" s="28">
        <v>3</v>
      </c>
      <c r="AE11" s="28">
        <v>5</v>
      </c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6">
        <f>Q11+T11+W11+Z11+AC11+AF11+AI11+AL11+AO11+AR11</f>
        <v>17</v>
      </c>
      <c r="AV11" s="26">
        <f>R11+U11+X11+AA11+AD11+AG11+AJ11+AM11+AP11+AS11</f>
        <v>15</v>
      </c>
      <c r="AW11" s="26">
        <f>S11+V11+Y11+AB11+AE11+AH11+AK11+AN11+AQ11+AT11</f>
        <v>19</v>
      </c>
      <c r="AX11" s="26">
        <f>MIN(Q11:S11)+MIN(T11:V11)+MIN(W11:Y11)+MIN(Z11:AB11)+MIN(AC11:AE11)+MIN(AF11:AH11)+MIN(AI11:AK11)+MIN(AL11:AN11)+MIN(AO11:AQ11)+MIN(AR11:AT11)</f>
        <v>15</v>
      </c>
    </row>
    <row r="12" spans="1:50">
      <c r="A12" s="27">
        <v>8</v>
      </c>
      <c r="B12" s="27" t="s">
        <v>36</v>
      </c>
      <c r="C12" s="27" t="s">
        <v>43</v>
      </c>
      <c r="D12" s="27" t="b">
        <v>0</v>
      </c>
      <c r="E12" s="27">
        <f>IF(O12=0,"DNS",IF(O12&lt;15,"DNF",I12))</f>
        <v>51</v>
      </c>
      <c r="F12" s="27">
        <f>IF(ISNUMBER(E12),J12,"")</f>
        <v>0</v>
      </c>
      <c r="G12" s="27" t="b">
        <v>0</v>
      </c>
      <c r="H12" s="27">
        <v>8</v>
      </c>
      <c r="I12" s="27">
        <f>K12+L12*2+M12*3+N12*5</f>
        <v>51</v>
      </c>
      <c r="J12" s="27">
        <f>COUNTIF($Q12:$AT12,0)</f>
        <v>0</v>
      </c>
      <c r="K12" s="27">
        <f>COUNTIF($Q12:$AT12,1)</f>
        <v>0</v>
      </c>
      <c r="L12" s="27">
        <f>COUNTIF($Q12:$AT12,2)</f>
        <v>0</v>
      </c>
      <c r="M12" s="27">
        <f>COUNTIF($Q12:$AT12,3)</f>
        <v>12</v>
      </c>
      <c r="N12" s="27">
        <f>COUNTIF($Q12:$AT12,5)</f>
        <v>3</v>
      </c>
      <c r="O12" s="27">
        <f>SUM(J12:N12)</f>
        <v>15</v>
      </c>
      <c r="P12" s="27"/>
      <c r="Q12" s="27">
        <v>5</v>
      </c>
      <c r="R12" s="27">
        <v>3</v>
      </c>
      <c r="S12" s="27">
        <v>3</v>
      </c>
      <c r="T12" s="27">
        <v>3</v>
      </c>
      <c r="U12" s="27">
        <v>5</v>
      </c>
      <c r="V12" s="27">
        <v>3</v>
      </c>
      <c r="W12" s="27">
        <v>3</v>
      </c>
      <c r="X12" s="27">
        <v>3</v>
      </c>
      <c r="Y12" s="27">
        <v>3</v>
      </c>
      <c r="Z12" s="27">
        <v>3</v>
      </c>
      <c r="AA12" s="27">
        <v>5</v>
      </c>
      <c r="AB12" s="27">
        <v>3</v>
      </c>
      <c r="AC12" s="27">
        <v>3</v>
      </c>
      <c r="AD12" s="27">
        <v>3</v>
      </c>
      <c r="AE12" s="27">
        <v>3</v>
      </c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>
        <f t="shared" ref="AU12:AW17" si="2">Q12+T12+W12+Z12+AC12+AF12+AI12+AL12+AO12+AR12</f>
        <v>17</v>
      </c>
      <c r="AV12" s="27">
        <f t="shared" si="2"/>
        <v>19</v>
      </c>
      <c r="AW12" s="27">
        <f t="shared" si="2"/>
        <v>15</v>
      </c>
      <c r="AX12" s="27">
        <f>MIN(Q12:S12)+MIN(T12:V12)+MIN(W12:Y12)+MIN(Z12:AB12)+MIN(AC12:AE12)+MIN(AF12:AH12)+MIN(AI12:AK12)+MIN(AL12:AN12)+MIN(AO12:AQ12)+MIN(AR12:AT12)</f>
        <v>15</v>
      </c>
    </row>
    <row r="13" spans="1:50">
      <c r="A13" s="26">
        <v>9</v>
      </c>
      <c r="B13" s="26" t="s">
        <v>36</v>
      </c>
      <c r="C13" s="26" t="s">
        <v>44</v>
      </c>
      <c r="D13" s="26" t="b">
        <v>0</v>
      </c>
      <c r="E13" s="26">
        <f>IF(O13=0,"DNS",IF(O13&lt;15,"DNF",I13))</f>
        <v>55</v>
      </c>
      <c r="F13" s="26">
        <f>IF(ISNUMBER(E13),J13,"")</f>
        <v>4</v>
      </c>
      <c r="G13" s="26" t="b">
        <v>0</v>
      </c>
      <c r="H13" s="26">
        <v>9</v>
      </c>
      <c r="I13" s="26">
        <f>K13+L13*2+M13*3+N13*5</f>
        <v>55</v>
      </c>
      <c r="J13" s="26">
        <f>COUNTIF($Q13:$AT13,0)</f>
        <v>4</v>
      </c>
      <c r="K13" s="26">
        <f>COUNTIF($Q13:$AT13,1)</f>
        <v>0</v>
      </c>
      <c r="L13" s="26">
        <f>COUNTIF($Q13:$AT13,2)</f>
        <v>0</v>
      </c>
      <c r="M13" s="26">
        <f>COUNTIF($Q13:$AT13,3)</f>
        <v>0</v>
      </c>
      <c r="N13" s="26">
        <f>COUNTIF($Q13:$AT13,5)</f>
        <v>11</v>
      </c>
      <c r="O13" s="26">
        <f>SUM(J13:N13)</f>
        <v>15</v>
      </c>
      <c r="P13" s="26"/>
      <c r="Q13" s="26">
        <v>0</v>
      </c>
      <c r="R13" s="26">
        <v>5</v>
      </c>
      <c r="S13" s="26">
        <v>0</v>
      </c>
      <c r="T13" s="26">
        <v>0</v>
      </c>
      <c r="U13" s="26">
        <v>5</v>
      </c>
      <c r="V13" s="26">
        <v>0</v>
      </c>
      <c r="W13" s="26">
        <v>5</v>
      </c>
      <c r="X13" s="26">
        <v>5</v>
      </c>
      <c r="Y13" s="26">
        <v>5</v>
      </c>
      <c r="Z13" s="26">
        <v>5</v>
      </c>
      <c r="AA13" s="26">
        <v>5</v>
      </c>
      <c r="AB13" s="26">
        <v>5</v>
      </c>
      <c r="AC13" s="26">
        <v>5</v>
      </c>
      <c r="AD13" s="26">
        <v>5</v>
      </c>
      <c r="AE13" s="26">
        <v>5</v>
      </c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>
        <f t="shared" si="2"/>
        <v>15</v>
      </c>
      <c r="AV13" s="26">
        <f t="shared" si="2"/>
        <v>25</v>
      </c>
      <c r="AW13" s="26">
        <f t="shared" si="2"/>
        <v>15</v>
      </c>
      <c r="AX13" s="26">
        <f t="shared" ref="AX13:AX17" si="3">MIN(Q13:S13)+MIN(T13:V13)+MIN(W13:Y13)+MIN(Z13:AB13)+MIN(AC13:AE13)+MIN(AF13:AH13)+MIN(AI13:AK13)+MIN(AL13:AN13)+MIN(AO13:AQ13)+MIN(AR13:AT13)</f>
        <v>15</v>
      </c>
    </row>
    <row r="14" spans="1:50">
      <c r="A14" s="27" t="s">
        <v>45</v>
      </c>
      <c r="B14" s="27" t="s">
        <v>36</v>
      </c>
      <c r="C14" s="27" t="s">
        <v>46</v>
      </c>
      <c r="D14" s="27" t="b">
        <v>1</v>
      </c>
      <c r="E14" s="27" t="str">
        <f>IF(O14=0,"DNS",IF(O14&lt;15,"DNF",I14))</f>
        <v>DNF</v>
      </c>
      <c r="F14" s="27" t="str">
        <f>IF(ISNUMBER(E14),J14,"")</f>
        <v/>
      </c>
      <c r="G14" s="27" t="b">
        <v>0</v>
      </c>
      <c r="H14" s="27"/>
      <c r="I14" s="27">
        <f>K14+L14*2+M14*3+N14*5</f>
        <v>16</v>
      </c>
      <c r="J14" s="27">
        <f>COUNTIF($Q14:$AT14,0)</f>
        <v>0</v>
      </c>
      <c r="K14" s="27">
        <f>COUNTIF($Q14:$AT14,1)</f>
        <v>0</v>
      </c>
      <c r="L14" s="27">
        <f>COUNTIF($Q14:$AT14,2)</f>
        <v>0</v>
      </c>
      <c r="M14" s="27">
        <f>COUNTIF($Q14:$AT14,3)</f>
        <v>2</v>
      </c>
      <c r="N14" s="27">
        <f>COUNTIF($Q14:$AT14,5)</f>
        <v>2</v>
      </c>
      <c r="O14" s="27">
        <f>SUM(J14:N14)</f>
        <v>4</v>
      </c>
      <c r="P14" s="27"/>
      <c r="Q14" s="27">
        <v>3</v>
      </c>
      <c r="R14" s="27"/>
      <c r="S14" s="27"/>
      <c r="T14" s="27">
        <v>3</v>
      </c>
      <c r="U14" s="27"/>
      <c r="V14" s="27"/>
      <c r="W14" s="27">
        <v>5</v>
      </c>
      <c r="X14" s="27"/>
      <c r="Y14" s="27"/>
      <c r="Z14" s="27">
        <v>5</v>
      </c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>
        <f t="shared" si="2"/>
        <v>16</v>
      </c>
      <c r="AV14" s="27">
        <f t="shared" si="2"/>
        <v>0</v>
      </c>
      <c r="AW14" s="27">
        <f t="shared" si="2"/>
        <v>0</v>
      </c>
      <c r="AX14" s="27">
        <f t="shared" si="3"/>
        <v>16</v>
      </c>
    </row>
    <row r="15" spans="1:50">
      <c r="A15" s="29">
        <v>1</v>
      </c>
      <c r="B15" s="29" t="s">
        <v>47</v>
      </c>
      <c r="C15" s="29" t="s">
        <v>48</v>
      </c>
      <c r="D15" s="29" t="b">
        <v>0</v>
      </c>
      <c r="E15" s="29">
        <f>IF(O15=0,"DNS",IF(O15&lt;15,"DNF",I15))</f>
        <v>16</v>
      </c>
      <c r="F15" s="29">
        <f>IF(ISNUMBER(E15),J15,"")</f>
        <v>9</v>
      </c>
      <c r="G15" s="29" t="b">
        <v>0</v>
      </c>
      <c r="H15" s="29">
        <v>1</v>
      </c>
      <c r="I15" s="29">
        <f>K15+L15*2+M15*3+N15*5</f>
        <v>16</v>
      </c>
      <c r="J15" s="29">
        <f>COUNTIF($Q15:$AT15,0)</f>
        <v>9</v>
      </c>
      <c r="K15" s="29">
        <f>COUNTIF($Q15:$AT15,1)</f>
        <v>3</v>
      </c>
      <c r="L15" s="29">
        <f>COUNTIF($Q15:$AT15,2)</f>
        <v>0</v>
      </c>
      <c r="M15" s="29">
        <f>COUNTIF($Q15:$AT15,3)</f>
        <v>1</v>
      </c>
      <c r="N15" s="29">
        <f>COUNTIF($Q15:$AT15,5)</f>
        <v>2</v>
      </c>
      <c r="O15" s="29">
        <f>SUM(J15:N15)</f>
        <v>15</v>
      </c>
      <c r="P15" s="29"/>
      <c r="Q15" s="29">
        <v>0</v>
      </c>
      <c r="R15" s="29">
        <v>0</v>
      </c>
      <c r="S15" s="29">
        <v>0</v>
      </c>
      <c r="T15" s="29">
        <v>1</v>
      </c>
      <c r="U15" s="29">
        <v>0</v>
      </c>
      <c r="V15" s="29">
        <v>0</v>
      </c>
      <c r="W15" s="29">
        <v>1</v>
      </c>
      <c r="X15" s="29">
        <v>0</v>
      </c>
      <c r="Y15" s="29">
        <v>0</v>
      </c>
      <c r="Z15" s="29">
        <v>0</v>
      </c>
      <c r="AA15" s="29">
        <v>5</v>
      </c>
      <c r="AB15" s="29">
        <v>5</v>
      </c>
      <c r="AC15" s="29">
        <v>3</v>
      </c>
      <c r="AD15" s="29">
        <v>0</v>
      </c>
      <c r="AE15" s="29">
        <v>1</v>
      </c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>
        <f t="shared" si="2"/>
        <v>5</v>
      </c>
      <c r="AV15" s="29">
        <f t="shared" si="2"/>
        <v>5</v>
      </c>
      <c r="AW15" s="29">
        <f t="shared" si="2"/>
        <v>6</v>
      </c>
      <c r="AX15" s="29">
        <f t="shared" si="3"/>
        <v>0</v>
      </c>
    </row>
    <row r="16" spans="1:50">
      <c r="A16" s="30">
        <v>2</v>
      </c>
      <c r="B16" s="30" t="s">
        <v>47</v>
      </c>
      <c r="C16" s="30" t="s">
        <v>49</v>
      </c>
      <c r="D16" s="30" t="b">
        <v>0</v>
      </c>
      <c r="E16" s="30">
        <f>IF(O16=0,"DNS",IF(O16&lt;15,"DNF",I16))</f>
        <v>27</v>
      </c>
      <c r="F16" s="30">
        <f>IF(ISNUMBER(E16),J16,"")</f>
        <v>4</v>
      </c>
      <c r="G16" s="30" t="b">
        <v>0</v>
      </c>
      <c r="H16" s="30">
        <v>2</v>
      </c>
      <c r="I16" s="30">
        <f>K16+L16*2+M16*3+N16*5</f>
        <v>27</v>
      </c>
      <c r="J16" s="30">
        <v>4</v>
      </c>
      <c r="K16" s="30">
        <v>2</v>
      </c>
      <c r="L16" s="30">
        <v>4</v>
      </c>
      <c r="M16" s="30">
        <v>4</v>
      </c>
      <c r="N16" s="30">
        <v>1</v>
      </c>
      <c r="O16" s="30">
        <f>SUM(J16:N16)</f>
        <v>15</v>
      </c>
      <c r="P16" s="30"/>
      <c r="Q16" s="30">
        <v>1</v>
      </c>
      <c r="R16" s="30">
        <v>2</v>
      </c>
      <c r="S16" s="30">
        <v>5</v>
      </c>
      <c r="T16" s="30">
        <v>2</v>
      </c>
      <c r="U16" s="30">
        <v>0</v>
      </c>
      <c r="V16" s="30">
        <v>0</v>
      </c>
      <c r="W16" s="30">
        <v>0</v>
      </c>
      <c r="X16" s="30">
        <v>1</v>
      </c>
      <c r="Y16" s="30">
        <v>0</v>
      </c>
      <c r="Z16" s="30">
        <v>2</v>
      </c>
      <c r="AA16" s="30">
        <v>3</v>
      </c>
      <c r="AB16" s="30">
        <v>3</v>
      </c>
      <c r="AC16" s="30">
        <v>2</v>
      </c>
      <c r="AD16" s="30">
        <v>3</v>
      </c>
      <c r="AE16" s="30">
        <v>3</v>
      </c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>
        <f t="shared" si="2"/>
        <v>7</v>
      </c>
      <c r="AV16" s="30">
        <f t="shared" si="2"/>
        <v>9</v>
      </c>
      <c r="AW16" s="30">
        <f t="shared" si="2"/>
        <v>11</v>
      </c>
      <c r="AX16" s="30">
        <f t="shared" si="3"/>
        <v>5</v>
      </c>
    </row>
    <row r="17" spans="1:50">
      <c r="A17" s="29">
        <v>3</v>
      </c>
      <c r="B17" s="29" t="s">
        <v>47</v>
      </c>
      <c r="C17" s="29" t="s">
        <v>50</v>
      </c>
      <c r="D17" s="29" t="b">
        <v>1</v>
      </c>
      <c r="E17" s="29">
        <f>IF(O17=0,"DNS",IF(O17&lt;15,"DNF",I17))</f>
        <v>38</v>
      </c>
      <c r="F17" s="29">
        <f>IF(ISNUMBER(E17),J17,"")</f>
        <v>3</v>
      </c>
      <c r="G17" s="29" t="b">
        <v>0</v>
      </c>
      <c r="H17" s="29">
        <v>3</v>
      </c>
      <c r="I17" s="29">
        <f>K17+L17*2+M17*3+N17*5</f>
        <v>38</v>
      </c>
      <c r="J17" s="29">
        <f>COUNTIF($Q17:$AT17,0)</f>
        <v>3</v>
      </c>
      <c r="K17" s="29">
        <f>COUNTIF($Q17:$AT17,1)</f>
        <v>2</v>
      </c>
      <c r="L17" s="29">
        <f>COUNTIF($Q17:$AT17,2)</f>
        <v>2</v>
      </c>
      <c r="M17" s="29">
        <f>COUNTIF($Q17:$AT17,3)</f>
        <v>4</v>
      </c>
      <c r="N17" s="29">
        <f>COUNTIF($Q17:$AT17,5)</f>
        <v>4</v>
      </c>
      <c r="O17" s="29">
        <f>SUM(J17:N17)</f>
        <v>15</v>
      </c>
      <c r="P17" s="29"/>
      <c r="Q17" s="29">
        <v>3</v>
      </c>
      <c r="R17" s="29">
        <v>2</v>
      </c>
      <c r="S17" s="29">
        <v>0</v>
      </c>
      <c r="T17" s="29">
        <v>5</v>
      </c>
      <c r="U17" s="29">
        <v>3</v>
      </c>
      <c r="V17" s="29">
        <v>1</v>
      </c>
      <c r="W17" s="29">
        <v>2</v>
      </c>
      <c r="X17" s="29">
        <v>0</v>
      </c>
      <c r="Y17" s="29">
        <v>0</v>
      </c>
      <c r="Z17" s="29">
        <v>5</v>
      </c>
      <c r="AA17" s="29">
        <v>5</v>
      </c>
      <c r="AB17" s="29">
        <v>1</v>
      </c>
      <c r="AC17" s="29">
        <v>5</v>
      </c>
      <c r="AD17" s="29">
        <v>3</v>
      </c>
      <c r="AE17" s="29">
        <v>3</v>
      </c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>
        <f t="shared" si="2"/>
        <v>20</v>
      </c>
      <c r="AV17" s="29">
        <f t="shared" si="2"/>
        <v>13</v>
      </c>
      <c r="AW17" s="29">
        <f t="shared" si="2"/>
        <v>5</v>
      </c>
      <c r="AX17" s="29">
        <f t="shared" si="3"/>
        <v>5</v>
      </c>
    </row>
  </sheetData>
  <mergeCells count="14">
    <mergeCell ref="AR3:AT3"/>
    <mergeCell ref="AU3:AW3"/>
    <mergeCell ref="Z3:AB3"/>
    <mergeCell ref="AC3:AE3"/>
    <mergeCell ref="AF3:AH3"/>
    <mergeCell ref="AI3:AK3"/>
    <mergeCell ref="AL3:AN3"/>
    <mergeCell ref="AO3:AQ3"/>
    <mergeCell ref="C2:H2"/>
    <mergeCell ref="C3:D3"/>
    <mergeCell ref="E3:H3"/>
    <mergeCell ref="Q3:S3"/>
    <mergeCell ref="T3:V3"/>
    <mergeCell ref="W3:Y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Sutherlin LW#7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Ross</dc:creator>
  <cp:lastModifiedBy>Doug Ross</cp:lastModifiedBy>
  <dcterms:created xsi:type="dcterms:W3CDTF">2024-09-22T03:16:45Z</dcterms:created>
  <dcterms:modified xsi:type="dcterms:W3CDTF">2024-09-22T03:22:19Z</dcterms:modified>
</cp:coreProperties>
</file>